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1.1.243\建設-都計グループ\05_特定環境保全公共下水道事業\09 各種調査・通知\R1\市町村課\2020.1.31〆公営企業に係る経営比較分析表（平成30年度決算）の分析等\【経営比較分析表】215023富加町\【経営比較分析表】215023富加町\"/>
    </mc:Choice>
  </mc:AlternateContent>
  <workbookProtection workbookAlgorithmName="SHA-512" workbookHashValue="Eqk22hlDeOMrw3Rmi1qf7rib1g7fn249P3PKIcjFkybAW/wkYd85I8ndka6dDiwIMkgABPw3GCA1lqnOvHvm/A==" workbookSaltValue="BXMUB79JnxoKkqvZ0g+acQ==" workbookSpinCount="100000" lockStructure="1"/>
  <bookViews>
    <workbookView xWindow="0" yWindow="0" windowWidth="20490" windowHeight="718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<sst xmlns="http://schemas.openxmlformats.org/spreadsheetml/2006/main" count="228" uniqueCount="115">
  <si>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</si>
  <si>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</si>
  <si>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</si>
  <si>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</si>
  <si>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</si>
  <si>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</si>
  <si>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</si>
  <si>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</si>
  <si>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</si>
  <si>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</si>
  <si>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</si>
  <si>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</si>
  <si>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</si>
  <si>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</si>
  <si>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</si>
  <si>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</si>
  <si>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</si>
  <si>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</si>
  <si>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</si>
  <si>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</si>
  <si>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</si>
  <si>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</si>
  <si>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</si>
  <si>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</si>
  <si>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</si>
  <si>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</si>
  <si>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</si>
  <si>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</si>
  <si>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</si>
  <si>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</si>
  <si>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</si>
  <si>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</si>
  <si>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</si>
  <si>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</si>
  <si>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</si>
  <si>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</si>
  <si>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</si>
  <si>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</si>
  <si>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</si>
  <si>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</si>
  <si>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</si>
  <si>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</si>
  <si>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</si>
  <si>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</si>
  <si>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</si>
  <si>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</si>
  <si>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</si>
  <si>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</si>
  <si>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</si>
  <si>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</si>
  <si>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</si>
  <si>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</si>
  <si>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</si>
  <si>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</si>
  <si>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</si>
  <si>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</si>
  <si>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</si>
  <si>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</si>
  <si>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</si>
  <si>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</si>
  <si>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</si>
  <si>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</si>
  <si>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</si>
  <si>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</si>
  <si>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</si>
  <si>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</si>
  <si>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</si>
  <si>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</si>
  <si>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</si>
  <si>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</si>
  <si>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</si>
  <si>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</si>
  <si>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</si>
  <si>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</si>
  <si>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</si>
  <si>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</si>
  <si>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</si>
  <si>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</si>
  <si>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</si>
  <si>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</si>
  <si>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</si>
  <si>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</si>
  <si>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</si>
  <si>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</si>
  <si>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</si>
  <si>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</si>
  <si>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</si>
  <si>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</si>
  <si>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</si>
  <si>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</si>
  <si>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</si>
  <si>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</si>
  <si>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</si>
  <si>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</si>
  <si>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</si>
  <si>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</si>
  <si>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</si>
  <si>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</si>
  <si>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</si>
  <si>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岐阜県　富加町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</si>
  <si>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</si>
  <si>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</si>
  <si>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</si>
  <si>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</si>
  <si>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</si>
  <si>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</si>
  <si>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</si>
  <si>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</si>
  <si>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</si>
  <si>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</si>
  <si>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</si>
  <si>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</si>
  <si>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④から類似団体の中でも企業債の割合は少ないと言える。起債は７割程度償還した状況である。⑤から経費回収率は平均から大きく乖離していないが、①の収益的収支比率は低下傾向にあるため、一般会計からの繰入が増加し、汚水処理に係る費用に対する使用料収入が低いと言える。⑥では汚水処理原価が類似団体の平均を上回っているため、汚水処理費が高いと言える。
　⑦、⑧では施設利用率及び水洗化率が類似団体よりも大幅に高いため、効率性があると言える。今後とも水洗化の啓発を行っていく。
　町の大半を占める汚水区域を4施設で補っているため、維持管理費がかかること、使用料が低いことが経費回収率を低下させる原因であると考えられるが、今後、人口減や省エネ器具の普及に伴う下水道使用量の減量が予想されるため使用料を見直し、処理場の公共下水道への統合などを検討する必要がある。</t>
    <rPh sb="79" eb="81">
      <t>テイカ</t>
    </rPh>
    <rPh sb="81" eb="83">
      <t>ケイコウ</t>
    </rPh>
    <rPh sb="99" eb="101">
      <t>ゾウカ</t>
    </rPh>
    <phoneticPr fontId="4"/>
  </si>
  <si>
    <t>　最も古い施設の大山・井高クリーンセンターは平成４年に供用を開始しており、現在26年が経過している。処理場の電気設備、管渠等について、老朽化に伴う更新が早急に必要ではないが、機能診断等を行い適正に更新を勧めていく必要がある。機能診断は、平成28年度に1施設行い、平成29年度に残りの3施設を行った。平成30年度に最適整備構想を策定した。令和2年度以降順次更新を予定する。</t>
    <rPh sb="168" eb="170">
      <t>レイワ</t>
    </rPh>
    <rPh sb="171" eb="173">
      <t>ネンド</t>
    </rPh>
    <rPh sb="173" eb="175">
      <t>イコウ</t>
    </rPh>
    <rPh sb="175" eb="177">
      <t>ジュンジ</t>
    </rPh>
    <rPh sb="177" eb="179">
      <t>コウシン</t>
    </rPh>
    <rPh sb="180" eb="182">
      <t>ヨテイ</t>
    </rPh>
    <phoneticPr fontId="4"/>
  </si>
  <si>
    <t>　経営の健全性については類似団体と比べて同等であるが、一般会計の繰入に依存しているところが大きいため、健全性を高めるためには維持管理費や使用料等を見直す必要があると言える。平成28年度に策定した経営戦略に則り、収支均衡を図る。また、企業会計の移行を令和2年度に実施し、農業集落排水事業の『見える化』を図る。
　汚水処理構想策定の計画よりも地方債残高の実績が多くなっているのは、企業会計への準備のためだが、施設の老朽化により、修繕費の増大が予想されるため、最適整備構想を参考に施設更新を行う。</t>
    <rPh sb="124" eb="126">
      <t>レイワ</t>
    </rPh>
    <rPh sb="127" eb="12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</si>
</sst>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02-4B90-BA9A-4547E90B012C}"/>
            </c:ext>
          </c:extLst>
        </c:ser>
        <c:dLbls>
          <c:showLegendKey val="0"/>
          <c:showVal val="0"/>
          <c:showCatName val="0"/>
          <c:showSerName val="0"/>
          <c:showPercent val="0"/>
          <c:showBubbleSize val="0"/>
        </c:dLbls>
        <c:gapWidth val="150"/>
        <c:axId val="199287816"/>
        <c:axId val="19928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6B02-4B90-BA9A-4547E90B012C}"/>
            </c:ext>
          </c:extLst>
        </c:ser>
        <c:dLbls>
          <c:showLegendKey val="0"/>
          <c:showVal val="0"/>
          <c:showCatName val="0"/>
          <c:showSerName val="0"/>
          <c:showPercent val="0"/>
          <c:showBubbleSize val="0"/>
        </c:dLbls>
        <c:marker val="1"/>
        <c:smooth val="0"/>
        <c:axId val="199287816"/>
        <c:axId val="199288208"/>
      </c:lineChart>
      <c:dateAx>
        <c:axId val="199287816"/>
        <c:scaling>
          <c:orientation val="minMax"/>
        </c:scaling>
        <c:delete val="1"/>
        <c:axPos val="b"/>
        <c:numFmt formatCode="ge" sourceLinked="1"/>
        <c:majorTickMark val="none"/>
        <c:minorTickMark val="none"/>
        <c:tickLblPos val="none"/>
        <c:crossAx val="199288208"/>
        <c:crosses val="autoZero"/>
        <c:auto val="1"/>
        <c:lblOffset val="100"/>
        <c:baseTimeUnit val="years"/>
      </c:dateAx>
      <c:valAx>
        <c:axId val="199288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8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81.87</c:v>
                </c:pt>
                <c:pt idx="1">
                  <c:v>82.63</c:v>
                </c:pt>
                <c:pt idx="2">
                  <c:v>79.040000000000006</c:v>
                </c:pt>
                <c:pt idx="3">
                  <c:v>74.48</c:v>
                </c:pt>
                <c:pt idx="4">
                  <c:v>73.400000000000006</c:v>
                </c:pt>
              </c:numCache>
            </c:numRef>
          </c:val>
          <c:extLst xmlns:c16r2="http://schemas.microsoft.com/office/drawing/2015/06/chart">
            <c:ext xmlns:c16="http://schemas.microsoft.com/office/drawing/2014/chart" uri="{C3380CC4-5D6E-409C-BE32-E72D297353CC}">
              <c16:uniqueId val="{00000000-D564-4D68-8C15-DBACD4B37DCC}"/>
            </c:ext>
          </c:extLst>
        </c:ser>
        <c:dLbls>
          <c:showLegendKey val="0"/>
          <c:showVal val="0"/>
          <c:showCatName val="0"/>
          <c:showSerName val="0"/>
          <c:showPercent val="0"/>
          <c:showBubbleSize val="0"/>
        </c:dLbls>
        <c:gapWidth val="150"/>
        <c:axId val="273528176"/>
        <c:axId val="27352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D564-4D68-8C15-DBACD4B37DCC}"/>
            </c:ext>
          </c:extLst>
        </c:ser>
        <c:dLbls>
          <c:showLegendKey val="0"/>
          <c:showVal val="0"/>
          <c:showCatName val="0"/>
          <c:showSerName val="0"/>
          <c:showPercent val="0"/>
          <c:showBubbleSize val="0"/>
        </c:dLbls>
        <c:marker val="1"/>
        <c:smooth val="0"/>
        <c:axId val="273528176"/>
        <c:axId val="273528568"/>
      </c:lineChart>
      <c:dateAx>
        <c:axId val="273528176"/>
        <c:scaling>
          <c:orientation val="minMax"/>
        </c:scaling>
        <c:delete val="1"/>
        <c:axPos val="b"/>
        <c:numFmt formatCode="ge" sourceLinked="1"/>
        <c:majorTickMark val="none"/>
        <c:minorTickMark val="none"/>
        <c:tickLblPos val="none"/>
        <c:crossAx val="273528568"/>
        <c:crosses val="autoZero"/>
        <c:auto val="1"/>
        <c:lblOffset val="100"/>
        <c:baseTimeUnit val="years"/>
      </c:dateAx>
      <c:valAx>
        <c:axId val="27352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2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97.05</c:v>
                </c:pt>
                <c:pt idx="1">
                  <c:v>97.59</c:v>
                </c:pt>
                <c:pt idx="2">
                  <c:v>97.63</c:v>
                </c:pt>
                <c:pt idx="3">
                  <c:v>97.97</c:v>
                </c:pt>
                <c:pt idx="4">
                  <c:v>98.26</c:v>
                </c:pt>
              </c:numCache>
            </c:numRef>
          </c:val>
          <c:extLst xmlns:c16r2="http://schemas.microsoft.com/office/drawing/2015/06/chart">
            <c:ext xmlns:c16="http://schemas.microsoft.com/office/drawing/2014/chart" uri="{C3380CC4-5D6E-409C-BE32-E72D297353CC}">
              <c16:uniqueId val="{00000000-D285-4EEB-9D58-D3DE52E252B7}"/>
            </c:ext>
          </c:extLst>
        </c:ser>
        <c:dLbls>
          <c:showLegendKey val="0"/>
          <c:showVal val="0"/>
          <c:showCatName val="0"/>
          <c:showSerName val="0"/>
          <c:showPercent val="0"/>
          <c:showBubbleSize val="0"/>
        </c:dLbls>
        <c:gapWidth val="150"/>
        <c:axId val="199536400"/>
        <c:axId val="199536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D285-4EEB-9D58-D3DE52E252B7}"/>
            </c:ext>
          </c:extLst>
        </c:ser>
        <c:dLbls>
          <c:showLegendKey val="0"/>
          <c:showVal val="0"/>
          <c:showCatName val="0"/>
          <c:showSerName val="0"/>
          <c:showPercent val="0"/>
          <c:showBubbleSize val="0"/>
        </c:dLbls>
        <c:marker val="1"/>
        <c:smooth val="0"/>
        <c:axId val="199536400"/>
        <c:axId val="199536792"/>
      </c:lineChart>
      <c:dateAx>
        <c:axId val="199536400"/>
        <c:scaling>
          <c:orientation val="minMax"/>
        </c:scaling>
        <c:delete val="1"/>
        <c:axPos val="b"/>
        <c:numFmt formatCode="ge" sourceLinked="1"/>
        <c:majorTickMark val="none"/>
        <c:minorTickMark val="none"/>
        <c:tickLblPos val="none"/>
        <c:crossAx val="199536792"/>
        <c:crosses val="autoZero"/>
        <c:auto val="1"/>
        <c:lblOffset val="100"/>
        <c:baseTimeUnit val="years"/>
      </c:dateAx>
      <c:valAx>
        <c:axId val="199536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53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96.15</c:v>
                </c:pt>
                <c:pt idx="1">
                  <c:v>96.5</c:v>
                </c:pt>
                <c:pt idx="2">
                  <c:v>97.95</c:v>
                </c:pt>
                <c:pt idx="3">
                  <c:v>90.23</c:v>
                </c:pt>
                <c:pt idx="4">
                  <c:v>62.09</c:v>
                </c:pt>
              </c:numCache>
            </c:numRef>
          </c:val>
          <c:extLst xmlns:c16r2="http://schemas.microsoft.com/office/drawing/2015/06/chart">
            <c:ext xmlns:c16="http://schemas.microsoft.com/office/drawing/2014/chart" uri="{C3380CC4-5D6E-409C-BE32-E72D297353CC}">
              <c16:uniqueId val="{00000000-242C-4237-A37B-184914396956}"/>
            </c:ext>
          </c:extLst>
        </c:ser>
        <c:dLbls>
          <c:showLegendKey val="0"/>
          <c:showVal val="0"/>
          <c:showCatName val="0"/>
          <c:showSerName val="0"/>
          <c:showPercent val="0"/>
          <c:showBubbleSize val="0"/>
        </c:dLbls>
        <c:gapWidth val="150"/>
        <c:axId val="199289384"/>
        <c:axId val="19928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42C-4237-A37B-184914396956}"/>
            </c:ext>
          </c:extLst>
        </c:ser>
        <c:dLbls>
          <c:showLegendKey val="0"/>
          <c:showVal val="0"/>
          <c:showCatName val="0"/>
          <c:showSerName val="0"/>
          <c:showPercent val="0"/>
          <c:showBubbleSize val="0"/>
        </c:dLbls>
        <c:marker val="1"/>
        <c:smooth val="0"/>
        <c:axId val="199289384"/>
        <c:axId val="199289776"/>
      </c:lineChart>
      <c:dateAx>
        <c:axId val="199289384"/>
        <c:scaling>
          <c:orientation val="minMax"/>
        </c:scaling>
        <c:delete val="1"/>
        <c:axPos val="b"/>
        <c:numFmt formatCode="ge" sourceLinked="1"/>
        <c:majorTickMark val="none"/>
        <c:minorTickMark val="none"/>
        <c:tickLblPos val="none"/>
        <c:crossAx val="199289776"/>
        <c:crosses val="autoZero"/>
        <c:auto val="1"/>
        <c:lblOffset val="100"/>
        <c:baseTimeUnit val="years"/>
      </c:dateAx>
      <c:valAx>
        <c:axId val="19928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8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F4-4D3E-B4AE-00C007A14EC0}"/>
            </c:ext>
          </c:extLst>
        </c:ser>
        <c:dLbls>
          <c:showLegendKey val="0"/>
          <c:showVal val="0"/>
          <c:showCatName val="0"/>
          <c:showSerName val="0"/>
          <c:showPercent val="0"/>
          <c:showBubbleSize val="0"/>
        </c:dLbls>
        <c:gapWidth val="150"/>
        <c:axId val="199290952"/>
        <c:axId val="19929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F4-4D3E-B4AE-00C007A14EC0}"/>
            </c:ext>
          </c:extLst>
        </c:ser>
        <c:dLbls>
          <c:showLegendKey val="0"/>
          <c:showVal val="0"/>
          <c:showCatName val="0"/>
          <c:showSerName val="0"/>
          <c:showPercent val="0"/>
          <c:showBubbleSize val="0"/>
        </c:dLbls>
        <c:marker val="1"/>
        <c:smooth val="0"/>
        <c:axId val="199290952"/>
        <c:axId val="199291344"/>
      </c:lineChart>
      <c:dateAx>
        <c:axId val="199290952"/>
        <c:scaling>
          <c:orientation val="minMax"/>
        </c:scaling>
        <c:delete val="1"/>
        <c:axPos val="b"/>
        <c:numFmt formatCode="ge" sourceLinked="1"/>
        <c:majorTickMark val="none"/>
        <c:minorTickMark val="none"/>
        <c:tickLblPos val="none"/>
        <c:crossAx val="199291344"/>
        <c:crosses val="autoZero"/>
        <c:auto val="1"/>
        <c:lblOffset val="100"/>
        <c:baseTimeUnit val="years"/>
      </c:dateAx>
      <c:valAx>
        <c:axId val="19929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929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10-4F39-B9E4-874C161BCA61}"/>
            </c:ext>
          </c:extLst>
        </c:ser>
        <c:dLbls>
          <c:showLegendKey val="0"/>
          <c:showVal val="0"/>
          <c:showCatName val="0"/>
          <c:showSerName val="0"/>
          <c:showPercent val="0"/>
          <c:showBubbleSize val="0"/>
        </c:dLbls>
        <c:gapWidth val="150"/>
        <c:axId val="273209304"/>
        <c:axId val="27320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10-4F39-B9E4-874C161BCA61}"/>
            </c:ext>
          </c:extLst>
        </c:ser>
        <c:dLbls>
          <c:showLegendKey val="0"/>
          <c:showVal val="0"/>
          <c:showCatName val="0"/>
          <c:showSerName val="0"/>
          <c:showPercent val="0"/>
          <c:showBubbleSize val="0"/>
        </c:dLbls>
        <c:marker val="1"/>
        <c:smooth val="0"/>
        <c:axId val="273209304"/>
        <c:axId val="273209696"/>
      </c:lineChart>
      <c:dateAx>
        <c:axId val="273209304"/>
        <c:scaling>
          <c:orientation val="minMax"/>
        </c:scaling>
        <c:delete val="1"/>
        <c:axPos val="b"/>
        <c:numFmt formatCode="ge" sourceLinked="1"/>
        <c:majorTickMark val="none"/>
        <c:minorTickMark val="none"/>
        <c:tickLblPos val="none"/>
        <c:crossAx val="273209696"/>
        <c:crosses val="autoZero"/>
        <c:auto val="1"/>
        <c:lblOffset val="100"/>
        <c:baseTimeUnit val="years"/>
      </c:dateAx>
      <c:valAx>
        <c:axId val="27320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0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9F-479B-9B5E-0D3ABF0E9EB6}"/>
            </c:ext>
          </c:extLst>
        </c:ser>
        <c:dLbls>
          <c:showLegendKey val="0"/>
          <c:showVal val="0"/>
          <c:showCatName val="0"/>
          <c:showSerName val="0"/>
          <c:showPercent val="0"/>
          <c:showBubbleSize val="0"/>
        </c:dLbls>
        <c:gapWidth val="150"/>
        <c:axId val="273319008"/>
        <c:axId val="273319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9F-479B-9B5E-0D3ABF0E9EB6}"/>
            </c:ext>
          </c:extLst>
        </c:ser>
        <c:dLbls>
          <c:showLegendKey val="0"/>
          <c:showVal val="0"/>
          <c:showCatName val="0"/>
          <c:showSerName val="0"/>
          <c:showPercent val="0"/>
          <c:showBubbleSize val="0"/>
        </c:dLbls>
        <c:marker val="1"/>
        <c:smooth val="0"/>
        <c:axId val="273319008"/>
        <c:axId val="273319400"/>
      </c:lineChart>
      <c:dateAx>
        <c:axId val="273319008"/>
        <c:scaling>
          <c:orientation val="minMax"/>
        </c:scaling>
        <c:delete val="1"/>
        <c:axPos val="b"/>
        <c:numFmt formatCode="ge" sourceLinked="1"/>
        <c:majorTickMark val="none"/>
        <c:minorTickMark val="none"/>
        <c:tickLblPos val="none"/>
        <c:crossAx val="273319400"/>
        <c:crosses val="autoZero"/>
        <c:auto val="1"/>
        <c:lblOffset val="100"/>
        <c:baseTimeUnit val="years"/>
      </c:dateAx>
      <c:valAx>
        <c:axId val="273319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1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6E-42F1-886E-B13CF76E0586}"/>
            </c:ext>
          </c:extLst>
        </c:ser>
        <c:dLbls>
          <c:showLegendKey val="0"/>
          <c:showVal val="0"/>
          <c:showCatName val="0"/>
          <c:showSerName val="0"/>
          <c:showPercent val="0"/>
          <c:showBubbleSize val="0"/>
        </c:dLbls>
        <c:gapWidth val="150"/>
        <c:axId val="273320968"/>
        <c:axId val="27332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6E-42F1-886E-B13CF76E0586}"/>
            </c:ext>
          </c:extLst>
        </c:ser>
        <c:dLbls>
          <c:showLegendKey val="0"/>
          <c:showVal val="0"/>
          <c:showCatName val="0"/>
          <c:showSerName val="0"/>
          <c:showPercent val="0"/>
          <c:showBubbleSize val="0"/>
        </c:dLbls>
        <c:marker val="1"/>
        <c:smooth val="0"/>
        <c:axId val="273320968"/>
        <c:axId val="273321360"/>
      </c:lineChart>
      <c:dateAx>
        <c:axId val="273320968"/>
        <c:scaling>
          <c:orientation val="minMax"/>
        </c:scaling>
        <c:delete val="1"/>
        <c:axPos val="b"/>
        <c:numFmt formatCode="ge" sourceLinked="1"/>
        <c:majorTickMark val="none"/>
        <c:minorTickMark val="none"/>
        <c:tickLblPos val="none"/>
        <c:crossAx val="273321360"/>
        <c:crosses val="autoZero"/>
        <c:auto val="1"/>
        <c:lblOffset val="100"/>
        <c:baseTimeUnit val="years"/>
      </c:dateAx>
      <c:valAx>
        <c:axId val="27332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2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89.95</c:v>
                </c:pt>
                <c:pt idx="1">
                  <c:v>82.41</c:v>
                </c:pt>
                <c:pt idx="2">
                  <c:v>151.62</c:v>
                </c:pt>
                <c:pt idx="3">
                  <c:v>109.87</c:v>
                </c:pt>
                <c:pt idx="4" formatCode="#,##0.00;&quot;△&quot;#,##0.00">
                  <c:v>0</c:v>
                </c:pt>
              </c:numCache>
            </c:numRef>
          </c:val>
          <c:extLst xmlns:c16r2="http://schemas.microsoft.com/office/drawing/2015/06/chart">
            <c:ext xmlns:c16="http://schemas.microsoft.com/office/drawing/2014/chart" uri="{C3380CC4-5D6E-409C-BE32-E72D297353CC}">
              <c16:uniqueId val="{00000000-B87B-4A27-B0B5-6A77044D8023}"/>
            </c:ext>
          </c:extLst>
        </c:ser>
        <c:dLbls>
          <c:showLegendKey val="0"/>
          <c:showVal val="0"/>
          <c:showCatName val="0"/>
          <c:showSerName val="0"/>
          <c:showPercent val="0"/>
          <c:showBubbleSize val="0"/>
        </c:dLbls>
        <c:gapWidth val="150"/>
        <c:axId val="273212048"/>
        <c:axId val="273211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B87B-4A27-B0B5-6A77044D8023}"/>
            </c:ext>
          </c:extLst>
        </c:ser>
        <c:dLbls>
          <c:showLegendKey val="0"/>
          <c:showVal val="0"/>
          <c:showCatName val="0"/>
          <c:showSerName val="0"/>
          <c:showPercent val="0"/>
          <c:showBubbleSize val="0"/>
        </c:dLbls>
        <c:marker val="1"/>
        <c:smooth val="0"/>
        <c:axId val="273212048"/>
        <c:axId val="273211656"/>
      </c:lineChart>
      <c:dateAx>
        <c:axId val="273212048"/>
        <c:scaling>
          <c:orientation val="minMax"/>
        </c:scaling>
        <c:delete val="1"/>
        <c:axPos val="b"/>
        <c:numFmt formatCode="ge" sourceLinked="1"/>
        <c:majorTickMark val="none"/>
        <c:minorTickMark val="none"/>
        <c:tickLblPos val="none"/>
        <c:crossAx val="273211656"/>
        <c:crosses val="autoZero"/>
        <c:auto val="1"/>
        <c:lblOffset val="100"/>
        <c:baseTimeUnit val="years"/>
      </c:dateAx>
      <c:valAx>
        <c:axId val="27321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21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49.87</c:v>
                </c:pt>
                <c:pt idx="1">
                  <c:v>53.61</c:v>
                </c:pt>
                <c:pt idx="2">
                  <c:v>56.32</c:v>
                </c:pt>
                <c:pt idx="3">
                  <c:v>54.21</c:v>
                </c:pt>
                <c:pt idx="4">
                  <c:v>52.55</c:v>
                </c:pt>
              </c:numCache>
            </c:numRef>
          </c:val>
          <c:extLst xmlns:c16r2="http://schemas.microsoft.com/office/drawing/2015/06/chart">
            <c:ext xmlns:c16="http://schemas.microsoft.com/office/drawing/2014/chart" uri="{C3380CC4-5D6E-409C-BE32-E72D297353CC}">
              <c16:uniqueId val="{00000000-A95B-40F7-85FE-AFF2F839E328}"/>
            </c:ext>
          </c:extLst>
        </c:ser>
        <c:dLbls>
          <c:showLegendKey val="0"/>
          <c:showVal val="0"/>
          <c:showCatName val="0"/>
          <c:showSerName val="0"/>
          <c:showPercent val="0"/>
          <c:showBubbleSize val="0"/>
        </c:dLbls>
        <c:gapWidth val="150"/>
        <c:axId val="273320576"/>
        <c:axId val="2733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95B-40F7-85FE-AFF2F839E328}"/>
            </c:ext>
          </c:extLst>
        </c:ser>
        <c:dLbls>
          <c:showLegendKey val="0"/>
          <c:showVal val="0"/>
          <c:showCatName val="0"/>
          <c:showSerName val="0"/>
          <c:showPercent val="0"/>
          <c:showBubbleSize val="0"/>
        </c:dLbls>
        <c:marker val="1"/>
        <c:smooth val="0"/>
        <c:axId val="273320576"/>
        <c:axId val="273322536"/>
      </c:lineChart>
      <c:dateAx>
        <c:axId val="273320576"/>
        <c:scaling>
          <c:orientation val="minMax"/>
        </c:scaling>
        <c:delete val="1"/>
        <c:axPos val="b"/>
        <c:numFmt formatCode="ge" sourceLinked="1"/>
        <c:majorTickMark val="none"/>
        <c:minorTickMark val="none"/>
        <c:tickLblPos val="none"/>
        <c:crossAx val="273322536"/>
        <c:crosses val="autoZero"/>
        <c:auto val="1"/>
        <c:lblOffset val="100"/>
        <c:baseTimeUnit val="years"/>
      </c:dateAx>
      <c:valAx>
        <c:axId val="2733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32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331.1</c:v>
                </c:pt>
                <c:pt idx="1">
                  <c:v>308.38</c:v>
                </c:pt>
                <c:pt idx="2">
                  <c:v>294.60000000000002</c:v>
                </c:pt>
                <c:pt idx="3">
                  <c:v>314.32</c:v>
                </c:pt>
                <c:pt idx="4">
                  <c:v>323.27999999999997</c:v>
                </c:pt>
              </c:numCache>
            </c:numRef>
          </c:val>
          <c:extLst xmlns:c16r2="http://schemas.microsoft.com/office/drawing/2015/06/chart">
            <c:ext xmlns:c16="http://schemas.microsoft.com/office/drawing/2014/chart" uri="{C3380CC4-5D6E-409C-BE32-E72D297353CC}">
              <c16:uniqueId val="{00000000-D534-4006-83CE-CA82B5B8659A}"/>
            </c:ext>
          </c:extLst>
        </c:ser>
        <c:dLbls>
          <c:showLegendKey val="0"/>
          <c:showVal val="0"/>
          <c:showCatName val="0"/>
          <c:showSerName val="0"/>
          <c:showPercent val="0"/>
          <c:showBubbleSize val="0"/>
        </c:dLbls>
        <c:gapWidth val="150"/>
        <c:axId val="273526608"/>
        <c:axId val="27352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D534-4006-83CE-CA82B5B8659A}"/>
            </c:ext>
          </c:extLst>
        </c:ser>
        <c:dLbls>
          <c:showLegendKey val="0"/>
          <c:showVal val="0"/>
          <c:showCatName val="0"/>
          <c:showSerName val="0"/>
          <c:showPercent val="0"/>
          <c:showBubbleSize val="0"/>
        </c:dLbls>
        <c:marker val="1"/>
        <c:smooth val="0"/>
        <c:axId val="273526608"/>
        <c:axId val="273527000"/>
      </c:lineChart>
      <c:dateAx>
        <c:axId val="273526608"/>
        <c:scaling>
          <c:orientation val="minMax"/>
        </c:scaling>
        <c:delete val="1"/>
        <c:axPos val="b"/>
        <c:numFmt formatCode="ge" sourceLinked="1"/>
        <c:majorTickMark val="none"/>
        <c:minorTickMark val="none"/>
        <c:tickLblPos val="none"/>
        <c:crossAx val="273527000"/>
        <c:crosses val="autoZero"/>
        <c:auto val="1"/>
        <c:lblOffset val="100"/>
        <c:baseTimeUnit val="years"/>
      </c:dateAx>
      <c:valAx>
        <c:axId val="27352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52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岐阜県　富加町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5714</v>
      </c>
      <c r="AM8" s="50"/>
      <c r="AN8" s="50"/>
      <c r="AO8" s="50"/>
      <c r="AP8" s="50"/>
      <c r="AQ8" s="50"/>
      <c r="AR8" s="50"/>
      <c r="AS8" s="50"/>
      <c r="AT8" s="45">
        <f>データ!T6</f>
        <v>16.82</v>
      </c>
      <c r="AU8" s="45"/>
      <c r="AV8" s="45"/>
      <c r="AW8" s="45"/>
      <c r="AX8" s="45"/>
      <c r="AY8" s="45"/>
      <c r="AZ8" s="45"/>
      <c r="BA8" s="45"/>
      <c r="BB8" s="45">
        <f>データ!U6</f>
        <v>339.71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37.07</v>
      </c>
      <c r="Q10" s="45"/>
      <c r="R10" s="45"/>
      <c r="S10" s="45"/>
      <c r="T10" s="45"/>
      <c r="U10" s="45"/>
      <c r="V10" s="45"/>
      <c r="W10" s="45">
        <f>データ!Q6</f>
        <v>79.7</v>
      </c>
      <c r="X10" s="45"/>
      <c r="Y10" s="45"/>
      <c r="Z10" s="45"/>
      <c r="AA10" s="45"/>
      <c r="AB10" s="45"/>
      <c r="AC10" s="45"/>
      <c r="AD10" s="50">
        <f>データ!R6</f>
        <v>3348</v>
      </c>
      <c r="AE10" s="50"/>
      <c r="AF10" s="50"/>
      <c r="AG10" s="50"/>
      <c r="AH10" s="50"/>
      <c r="AI10" s="50"/>
      <c r="AJ10" s="50"/>
      <c r="AK10" s="2"/>
      <c r="AL10" s="50">
        <f>データ!V6</f>
        <v>2128</v>
      </c>
      <c r="AM10" s="50"/>
      <c r="AN10" s="50"/>
      <c r="AO10" s="50"/>
      <c r="AP10" s="50"/>
      <c r="AQ10" s="50"/>
      <c r="AR10" s="50"/>
      <c r="AS10" s="50"/>
      <c r="AT10" s="45">
        <f>データ!W6</f>
        <v>2.21</v>
      </c>
      <c r="AU10" s="45"/>
      <c r="AV10" s="45"/>
      <c r="AW10" s="45"/>
      <c r="AX10" s="45"/>
      <c r="AY10" s="45"/>
      <c r="AZ10" s="45"/>
      <c r="BA10" s="45"/>
      <c r="BB10" s="45">
        <f>データ!X6</f>
        <v>962.9</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lKaYqyuaD8rUQEL2FlvgC5ka5r+0INnTZaBACFpN+nwODqpUFfybBK0Yvub64UaUSeW7rh6yATo7AoO1Ia6kvg==" saltValue="IjZWxrXKqjRoQ7L0CM7II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215023</v>
      </c>
      <c r="D6" s="33">
        <f t="shared" si="3"/>
        <v>47</v>
      </c>
      <c r="E6" s="33">
        <f t="shared" si="3"/>
        <v>17</v>
      </c>
      <c r="F6" s="33">
        <f t="shared" si="3"/>
        <v>5</v>
      </c>
      <c r="G6" s="33">
        <f t="shared" si="3"/>
        <v>0</v>
      </c>
      <c r="H6" s="33" t="str">
        <f t="shared" si="3"/>
        <v>岐阜県　富加町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37.07</v>
      </c>
      <c r="Q6" s="34">
        <f t="shared" si="3"/>
        <v>79.7</v>
      </c>
      <c r="R6" s="34">
        <f t="shared" si="3"/>
        <v>3348</v>
      </c>
      <c r="S6" s="34">
        <f t="shared" si="3"/>
        <v>5714</v>
      </c>
      <c r="T6" s="34">
        <f t="shared" si="3"/>
        <v>16.82</v>
      </c>
      <c r="U6" s="34">
        <f t="shared" si="3"/>
        <v>339.71</v>
      </c>
      <c r="V6" s="34">
        <f t="shared" si="3"/>
        <v>2128</v>
      </c>
      <c r="W6" s="34">
        <f t="shared" si="3"/>
        <v>2.21</v>
      </c>
      <c r="X6" s="34">
        <f t="shared" si="3"/>
        <v>962.9</v>
      </c>
      <c r="Y6" s="35">
        <f>IF(Y7="",NA(),Y7)</f>
        <v>96.15</v>
      </c>
      <c r="Z6" s="35">
        <f t="shared" ref="Z6:AH6" si="4">IF(Z7="",NA(),Z7)</f>
        <v>96.5</v>
      </c>
      <c r="AA6" s="35">
        <f t="shared" si="4"/>
        <v>97.95</v>
      </c>
      <c r="AB6" s="35">
        <f t="shared" si="4"/>
        <v>90.23</v>
      </c>
      <c r="AC6" s="35">
        <f t="shared" si="4"/>
        <v>62.09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89.95</v>
      </c>
      <c r="BG6" s="35">
        <f t="shared" ref="BG6:BO6" si="7">IF(BG7="",NA(),BG7)</f>
        <v>82.41</v>
      </c>
      <c r="BH6" s="35">
        <f t="shared" si="7"/>
        <v>151.62</v>
      </c>
      <c r="BI6" s="35">
        <f t="shared" si="7"/>
        <v>109.87</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49.87</v>
      </c>
      <c r="BR6" s="35">
        <f t="shared" ref="BR6:BZ6" si="8">IF(BR7="",NA(),BR7)</f>
        <v>53.61</v>
      </c>
      <c r="BS6" s="35">
        <f t="shared" si="8"/>
        <v>56.32</v>
      </c>
      <c r="BT6" s="35">
        <f t="shared" si="8"/>
        <v>54.21</v>
      </c>
      <c r="BU6" s="35">
        <f t="shared" si="8"/>
        <v>52.55</v>
      </c>
      <c r="BV6" s="35">
        <f t="shared" si="8"/>
        <v>50.82</v>
      </c>
      <c r="BW6" s="35">
        <f t="shared" si="8"/>
        <v>52.19</v>
      </c>
      <c r="BX6" s="35">
        <f t="shared" si="8"/>
        <v>55.32</v>
      </c>
      <c r="BY6" s="35">
        <f t="shared" si="8"/>
        <v>59.8</v>
      </c>
      <c r="BZ6" s="35">
        <f t="shared" si="8"/>
        <v>57.77</v>
      </c>
      <c r="CA6" s="34" t="str">
        <f>IF(CA7="","",IF(CA7="-","【-】","【"&amp;SUBSTITUTE(TEXT(CA7,"#,##0.00"),"-","△")&amp;"】"))</f>
        <v>【59.51】</v>
      </c>
      <c r="CB6" s="35">
        <f>IF(CB7="",NA(),CB7)</f>
        <v>331.1</v>
      </c>
      <c r="CC6" s="35">
        <f t="shared" ref="CC6:CK6" si="9">IF(CC7="",NA(),CC7)</f>
        <v>308.38</v>
      </c>
      <c r="CD6" s="35">
        <f t="shared" si="9"/>
        <v>294.60000000000002</v>
      </c>
      <c r="CE6" s="35">
        <f t="shared" si="9"/>
        <v>314.32</v>
      </c>
      <c r="CF6" s="35">
        <f t="shared" si="9"/>
        <v>323.27999999999997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81.87</v>
      </c>
      <c r="CN6" s="35">
        <f t="shared" ref="CN6:CV6" si="10">IF(CN7="",NA(),CN7)</f>
        <v>82.63</v>
      </c>
      <c r="CO6" s="35">
        <f t="shared" si="10"/>
        <v>79.040000000000006</v>
      </c>
      <c r="CP6" s="35">
        <f t="shared" si="10"/>
        <v>74.48</v>
      </c>
      <c r="CQ6" s="35">
        <f t="shared" si="10"/>
        <v>73.400000000000006</v>
      </c>
      <c r="CR6" s="35">
        <f t="shared" si="10"/>
        <v>53.24</v>
      </c>
      <c r="CS6" s="35">
        <f t="shared" si="10"/>
        <v>52.31</v>
      </c>
      <c r="CT6" s="35">
        <f t="shared" si="10"/>
        <v>60.65</v>
      </c>
      <c r="CU6" s="35">
        <f t="shared" si="10"/>
        <v>51.75</v>
      </c>
      <c r="CV6" s="35">
        <f t="shared" si="10"/>
        <v>50.68</v>
      </c>
      <c r="CW6" s="34" t="str">
        <f>IF(CW7="","",IF(CW7="-","【-】","【"&amp;SUBSTITUTE(TEXT(CW7,"#,##0.00"),"-","△")&amp;"】"))</f>
        <v>【52.23】</v>
      </c>
      <c r="CX6" s="35">
        <f>IF(CX7="",NA(),CX7)</f>
        <v>97.05</v>
      </c>
      <c r="CY6" s="35">
        <f t="shared" ref="CY6:DG6" si="11">IF(CY7="",NA(),CY7)</f>
        <v>97.59</v>
      </c>
      <c r="CZ6" s="35">
        <f t="shared" si="11"/>
        <v>97.63</v>
      </c>
      <c r="DA6" s="35">
        <f t="shared" si="11"/>
        <v>97.97</v>
      </c>
      <c r="DB6" s="35">
        <f t="shared" si="11"/>
        <v>98.26</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215023</v>
      </c>
      <c r="D7" s="37">
        <v>47</v>
      </c>
      <c r="E7" s="37">
        <v>17</v>
      </c>
      <c r="F7" s="37">
        <v>5</v>
      </c>
      <c r="G7" s="37">
        <v>0</v>
      </c>
      <c r="H7" s="37" t="s">
        <v>99</v>
      </c>
      <c r="I7" s="37" t="s">
        <v>100</v>
      </c>
      <c r="J7" s="37" t="s">
        <v>101</v>
      </c>
      <c r="K7" s="37" t="s">
        <v>102</v>
      </c>
      <c r="L7" s="37" t="s">
        <v>103</v>
      </c>
      <c r="M7" s="37" t="s">
        <v>104</v>
      </c>
      <c r="N7" s="38" t="s">
        <v>105</v>
      </c>
      <c r="O7" s="38" t="s">
        <v>106</v>
      </c>
      <c r="P7" s="38">
        <v>37.07</v>
      </c>
      <c r="Q7" s="38">
        <v>79.7</v>
      </c>
      <c r="R7" s="38">
        <v>3348</v>
      </c>
      <c r="S7" s="38">
        <v>5714</v>
      </c>
      <c r="T7" s="38">
        <v>16.82</v>
      </c>
      <c r="U7" s="38">
        <v>339.71</v>
      </c>
      <c r="V7" s="38">
        <v>2128</v>
      </c>
      <c r="W7" s="38">
        <v>2.21</v>
      </c>
      <c r="X7" s="38">
        <v>962.9</v>
      </c>
      <c r="Y7" s="38">
        <v>96.15</v>
      </c>
      <c r="Z7" s="38">
        <v>96.5</v>
      </c>
      <c r="AA7" s="38">
        <v>97.95</v>
      </c>
      <c r="AB7" s="38">
        <v>90.23</v>
      </c>
      <c r="AC7" s="38">
        <v>62.09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89.95</v>
      </c>
      <c r="BG7" s="38">
        <v>82.41</v>
      </c>
      <c r="BH7" s="38">
        <v>151.62</v>
      </c>
      <c r="BI7" s="38">
        <v>109.87</v>
      </c>
      <c r="BJ7" s="38">
        <v>0</v>
      </c>
      <c r="BK7" s="38">
        <v>1044.8</v>
      </c>
      <c r="BL7" s="38">
        <v>1081.8</v>
      </c>
      <c r="BM7" s="38">
        <v>974.93</v>
      </c>
      <c r="BN7" s="38">
        <v>855.8</v>
      </c>
      <c r="BO7" s="38">
        <v>789.46</v>
      </c>
      <c r="BP7" s="38">
        <v>747.76</v>
      </c>
      <c r="BQ7" s="38">
        <v>49.87</v>
      </c>
      <c r="BR7" s="38">
        <v>53.61</v>
      </c>
      <c r="BS7" s="38">
        <v>56.32</v>
      </c>
      <c r="BT7" s="38">
        <v>54.21</v>
      </c>
      <c r="BU7" s="38">
        <v>52.55</v>
      </c>
      <c r="BV7" s="38">
        <v>50.82</v>
      </c>
      <c r="BW7" s="38">
        <v>52.19</v>
      </c>
      <c r="BX7" s="38">
        <v>55.32</v>
      </c>
      <c r="BY7" s="38">
        <v>59.8</v>
      </c>
      <c r="BZ7" s="38">
        <v>57.77</v>
      </c>
      <c r="CA7" s="38">
        <v>59.51</v>
      </c>
      <c r="CB7" s="38">
        <v>331.1</v>
      </c>
      <c r="CC7" s="38">
        <v>308.38</v>
      </c>
      <c r="CD7" s="38">
        <v>294.60000000000002</v>
      </c>
      <c r="CE7" s="38">
        <v>314.32</v>
      </c>
      <c r="CF7" s="38">
        <v>323.27999999999997</v>
      </c>
      <c r="CG7" s="38">
        <v>300.52</v>
      </c>
      <c r="CH7" s="38">
        <v>296.14</v>
      </c>
      <c r="CI7" s="38">
        <v>283.17</v>
      </c>
      <c r="CJ7" s="38">
        <v>263.76</v>
      </c>
      <c r="CK7" s="38">
        <v>274.35000000000002</v>
      </c>
      <c r="CL7" s="38">
        <v>261.45999999999998</v>
      </c>
      <c r="CM7" s="38">
        <v>81.87</v>
      </c>
      <c r="CN7" s="38">
        <v>82.63</v>
      </c>
      <c r="CO7" s="38">
        <v>79.040000000000006</v>
      </c>
      <c r="CP7" s="38">
        <v>74.48</v>
      </c>
      <c r="CQ7" s="38">
        <v>73.400000000000006</v>
      </c>
      <c r="CR7" s="38">
        <v>53.24</v>
      </c>
      <c r="CS7" s="38">
        <v>52.31</v>
      </c>
      <c r="CT7" s="38">
        <v>60.65</v>
      </c>
      <c r="CU7" s="38">
        <v>51.75</v>
      </c>
      <c r="CV7" s="38">
        <v>50.68</v>
      </c>
      <c r="CW7" s="38">
        <v>52.23</v>
      </c>
      <c r="CX7" s="38">
        <v>97.05</v>
      </c>
      <c r="CY7" s="38">
        <v>97.59</v>
      </c>
      <c r="CZ7" s="38">
        <v>97.63</v>
      </c>
      <c r="DA7" s="38">
        <v>97.97</v>
      </c>
      <c r="DB7" s="38">
        <v>98.26</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2020-01-24T06:24:39Z</cp:lastPrinted>
  <dcterms:created xsi:type="dcterms:W3CDTF">2019-12-05T05:20:12Z</dcterms:created>
  <dcterms:modified xsi:type="dcterms:W3CDTF">2020-01-24T06:31:17Z</dcterms:modified>
  <cp:category/>
</cp:coreProperties>
</file>